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стандартизация" sheetId="1" r:id="rId1"/>
  </sheets>
  <definedNames>
    <definedName name="_xlnm.Print_Area" localSheetId="0">'стандартизация'!$A$1:$D$79</definedName>
  </definedNames>
  <calcPr fullCalcOnLoad="1"/>
</workbook>
</file>

<file path=xl/sharedStrings.xml><?xml version="1.0" encoding="utf-8"?>
<sst xmlns="http://schemas.openxmlformats.org/spreadsheetml/2006/main" count="169" uniqueCount="140">
  <si>
    <t>"УТВЕРЖДАЮ"</t>
  </si>
  <si>
    <t>Прейскурант цен ФБУ "Костромской ЦСМ"
на информационные, консультационные и экспертные услуги</t>
  </si>
  <si>
    <t>КОД</t>
  </si>
  <si>
    <t>Наименование работ и услуг</t>
  </si>
  <si>
    <t>Трудоемкость, чел.час</t>
  </si>
  <si>
    <t xml:space="preserve">   Цена, руб.(без НДС)</t>
  </si>
  <si>
    <t>Распространение официальных копий опубликованных национальных стандартов, содержащихся в федеральном информационном фонде технических регламентов и стандартов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</si>
  <si>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</t>
  </si>
  <si>
    <t>по фактическим затратам</t>
  </si>
  <si>
    <t>цена договорная в зависимости от количества контролируемых показателей</t>
  </si>
  <si>
    <t>30 % от стоимости работ</t>
  </si>
  <si>
    <t>Отбор образцов для проведения испытаний продукции по одному НД</t>
  </si>
  <si>
    <t>Работы по оценке компетентности юридических лиц и индивидуальных предпринимателей в сфере технического регулирования и обеспечения единства измерений</t>
  </si>
  <si>
    <t xml:space="preserve"> по фактическим затратам времени</t>
  </si>
  <si>
    <t>цена договорная</t>
  </si>
  <si>
    <t>Консультационные услуги по разработке стандартов организаций, технических условий на продукцию (процессы) и др., технологических инструкций</t>
  </si>
  <si>
    <t xml:space="preserve">Консультация за 1 час </t>
  </si>
  <si>
    <t>Информационные услуги по вопросам стандартизации</t>
  </si>
  <si>
    <t>Информационные услуги по метрологии</t>
  </si>
  <si>
    <t>Информационные услуги по оценке соответствия</t>
  </si>
  <si>
    <t>Проведение экспертной оценки продукции</t>
  </si>
  <si>
    <t>Проведение экспертной оценки количества и качества импортируемых и экспортируемых товаров</t>
  </si>
  <si>
    <t>Консультация с письменным ответом</t>
  </si>
  <si>
    <t>Информационное обслуживание на условиях договора сроком на 1 год</t>
  </si>
  <si>
    <t>Разовое пользование справочной литературой:</t>
  </si>
  <si>
    <t>- Прочая литература</t>
  </si>
  <si>
    <t>Актуализация нормативной документации в количестве, шт.:</t>
  </si>
  <si>
    <t>Информационно-справочное обслуживание по информированию о внесённых изменениях в национальные стандарты, об отмене и введении в   действие национальных стандартов с предоставлением изменений по запросу предприятия</t>
  </si>
  <si>
    <t xml:space="preserve">Организация и проведение регионального этапа Всероссийского конкурса Программы "100 лучших товаров России" </t>
  </si>
  <si>
    <t>Оформление документации для участия в конкурсах качества</t>
  </si>
  <si>
    <t>по фактическим затратам времени</t>
  </si>
  <si>
    <t>Организация и (или) проведение совещаний, консультаций, лекций, семинаров, производственной практики, конференций, выставок и конкурсов по вопросам технического регулирования и обеспечения единства измерений, качества товаров, систем менеджмента качества</t>
  </si>
  <si>
    <t>Консультационные услуги по разработке и внедрению систем менеджмента качества</t>
  </si>
  <si>
    <t>Консультация по заполнению каталожного листа</t>
  </si>
  <si>
    <t>Регистрация каталожных листов продукции</t>
  </si>
  <si>
    <t>Регистрация изменений каталожных листов продукции</t>
  </si>
  <si>
    <t>Надбавка за срочное исполнение работы:</t>
  </si>
  <si>
    <t>- в день обращения - 100 % от стоимости</t>
  </si>
  <si>
    <t>- от 2 до 3 рабочих дней - 50 % от стоимости</t>
  </si>
  <si>
    <t>Стоимость работ определяется по соглашению сторон в зависимости от фактически затраченного времени.</t>
  </si>
  <si>
    <t xml:space="preserve">      </t>
  </si>
  <si>
    <t>- ИУС ежемесячный, указатель стандартов</t>
  </si>
  <si>
    <t>Оказание услуг по обеспечению нормативной документацией по договору сроком на 1 год (годовая)</t>
  </si>
  <si>
    <t>О.В. Харинова</t>
  </si>
  <si>
    <t>Проведение судебных экспертиз для органов дознания, органов предварительного следствия и судов, иных органов и должностных лиц Российской Федерации, наделенных правом назначения экспертиз, а также проведение экспертных исследований для граждан и юридических лиц, по гражданским и арбитражным делам, делам об административных правонарушениях в области технического регулирования, обеспечения единства измерений,  стандартизации, подтверждения соответствия, сертификации в установленном порядке</t>
  </si>
  <si>
    <t>Консультационные услуги по оценке (подтверждению) соответствия продукции и услуг</t>
  </si>
  <si>
    <t>Оказание методической помощи по сертификации и декларированию продукции и услуг</t>
  </si>
  <si>
    <t>Консультационные услуги по разработке плана ХАССП</t>
  </si>
  <si>
    <t>Переоформление Заключения об оценке состояния измерений при внесении изменений (увеличение количества показателей, изменение наименования предприятия)</t>
  </si>
  <si>
    <t>Выдача дубликата Заключения</t>
  </si>
  <si>
    <t>М.М. Цветкова</t>
  </si>
  <si>
    <t>Проведение экспертизы технической документации по заявкам юридических лиц</t>
  </si>
  <si>
    <t>Руководитель Органа по сертификации продукции и услуг  ______________</t>
  </si>
  <si>
    <t>на основании Приказа Росстандарта от 28.01.2019 N 117</t>
  </si>
  <si>
    <t>И.о. директора ФБУ "Костромской ЦСМ"</t>
  </si>
  <si>
    <t xml:space="preserve">Экономист </t>
  </si>
  <si>
    <t>Начальник отдела стандартизации</t>
  </si>
  <si>
    <t>_________________ М.С. Лесников</t>
  </si>
  <si>
    <t>СТ04001</t>
  </si>
  <si>
    <t>СТ04002</t>
  </si>
  <si>
    <t>СТ04003</t>
  </si>
  <si>
    <t>СТ04004</t>
  </si>
  <si>
    <t>СТ04005</t>
  </si>
  <si>
    <t>СТ04006</t>
  </si>
  <si>
    <t>СТ04007</t>
  </si>
  <si>
    <t>СТ04008</t>
  </si>
  <si>
    <t>СТ04009</t>
  </si>
  <si>
    <t>СТ04010</t>
  </si>
  <si>
    <t>СТ04011</t>
  </si>
  <si>
    <t>СТ04012</t>
  </si>
  <si>
    <t>СТ04013</t>
  </si>
  <si>
    <t>СТ04014</t>
  </si>
  <si>
    <t>СТ04015</t>
  </si>
  <si>
    <t>СТ04016</t>
  </si>
  <si>
    <t>СТ04017</t>
  </si>
  <si>
    <t>СТ04018</t>
  </si>
  <si>
    <t>СТ04019</t>
  </si>
  <si>
    <t>СТ04020</t>
  </si>
  <si>
    <t>СТ04021</t>
  </si>
  <si>
    <t>СТ04022</t>
  </si>
  <si>
    <t>СТ04023</t>
  </si>
  <si>
    <t>СТ04024</t>
  </si>
  <si>
    <t>СТ04025</t>
  </si>
  <si>
    <t>СТ04026</t>
  </si>
  <si>
    <t>СТ04027</t>
  </si>
  <si>
    <t>СТ04028</t>
  </si>
  <si>
    <t>СТ04029</t>
  </si>
  <si>
    <t>СТ04030</t>
  </si>
  <si>
    <t>СТ04031</t>
  </si>
  <si>
    <t>СТ04032</t>
  </si>
  <si>
    <t>СТ04033</t>
  </si>
  <si>
    <t>СТ04034</t>
  </si>
  <si>
    <t>СТ04035</t>
  </si>
  <si>
    <t>СТ04036</t>
  </si>
  <si>
    <t>СТ04037</t>
  </si>
  <si>
    <t>СТ04038</t>
  </si>
  <si>
    <t>СТ04039</t>
  </si>
  <si>
    <t>СТ04040</t>
  </si>
  <si>
    <t>СТ04041</t>
  </si>
  <si>
    <t>СТ04042</t>
  </si>
  <si>
    <t>СТ04043</t>
  </si>
  <si>
    <t>СТ04044</t>
  </si>
  <si>
    <t>СТ04045</t>
  </si>
  <si>
    <t>СТ04046</t>
  </si>
  <si>
    <t>СТ04047</t>
  </si>
  <si>
    <t>СТ04048</t>
  </si>
  <si>
    <t>СТ04049</t>
  </si>
  <si>
    <t>СТ04050</t>
  </si>
  <si>
    <t>СТ04051</t>
  </si>
  <si>
    <t>СТ04052</t>
  </si>
  <si>
    <t>СТ04053</t>
  </si>
  <si>
    <t>СТ04054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</si>
  <si>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до 5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</si>
  <si>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от 5 до 10 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</si>
  <si>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от 11до 20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</si>
  <si>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21 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</si>
  <si>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30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</si>
  <si>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40 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</si>
  <si>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50 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</si>
  <si>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60  контролируемых показателей</t>
  </si>
  <si>
    <t>Проведение обследований состояния метрологического обеспечения субъектов хозяйственной деятельности по их заявкам, включая оценку состояния измерений в спытательных и измерительных лабораториях: свыше 80  контролируемых показателей</t>
  </si>
  <si>
    <t>Разовое пользование справочной литературой: фондом НД объемом от 1 до 10стр.</t>
  </si>
  <si>
    <t>Разовое пользование справочной литературой: фондом НД объемом от 11 до 20стр.</t>
  </si>
  <si>
    <t>Разовое пользование справочной литературой: фондом НД объемом от 21 до 30стр.</t>
  </si>
  <si>
    <t>Разовое пользование справочной литературой: фондом НД объемом до 31 до 40стр.</t>
  </si>
  <si>
    <t>Разовое пользование справочной литературой: фондом НД объемом до 41 до 50стр.</t>
  </si>
  <si>
    <t>Разовое пользование справочной литературой: фондом НД объемом до 51 до 60стр.</t>
  </si>
  <si>
    <t>Разовое пользование справочной литературой: фондом НД объемом до 61 до 70стр.</t>
  </si>
  <si>
    <t>Разовое пользование справочной литературой: фондом НД объемом до 71 до 80стр.</t>
  </si>
  <si>
    <t>Актуализация нормативной документации в количестве: от 1 до 10 шт.</t>
  </si>
  <si>
    <t>Актуализация нормативной документации в количестве:  от 11 до 20шт.</t>
  </si>
  <si>
    <t>Актуализация нормативной документации в количестве:  от 21 до 30шт.</t>
  </si>
  <si>
    <t>Актуализация нормативной документации в количестве:  от 31 до 40шт.</t>
  </si>
  <si>
    <t>Актуализация нормативной документации в количестве:  от 41 до 60шт.</t>
  </si>
  <si>
    <t>Актуализация нормативной документации в количестве:  от 61 до 100шт.</t>
  </si>
  <si>
    <t>Приложение  №
к Приказу от _______2021г.№____</t>
  </si>
  <si>
    <t>"___" ____________2021 г.</t>
  </si>
  <si>
    <t>Вводится с 01.01.2022 г.</t>
  </si>
  <si>
    <t>Оказание методической помощи органам по сертификации и испытательным лабораториям (центрам), осуществляющим деятельность в области организации и  проведения работ по оценке соответствия</t>
  </si>
  <si>
    <t>Я.Л. Горбачева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</si>
</sst>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</numFmts>
  <fonts count="48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i/>
      <sz val="15"/>
      <name val="Times New Roman"/>
      <family val="1"/>
    </font>
    <font>
      <b/>
      <i/>
      <sz val="1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0" fillId="32" borderId="0" xfId="0" applyNumberForma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74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1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74" fontId="12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view="pageBreakPreview" zoomScale="85" zoomScaleSheetLayoutView="85" zoomScalePageLayoutView="0" workbookViewId="0" topLeftCell="A1">
      <selection activeCell="G16" sqref="G1:G16384"/>
    </sheetView>
  </sheetViews>
  <sheetFormatPr defaultColWidth="9.00390625" defaultRowHeight="12.75"/>
  <cols>
    <col min="1" max="1" width="14.00390625" style="1" customWidth="1"/>
    <col min="2" max="2" width="74.375" style="2" customWidth="1"/>
    <col min="3" max="3" width="20.75390625" style="4" customWidth="1"/>
    <col min="4" max="4" width="30.75390625" style="3" customWidth="1"/>
    <col min="5" max="5" width="17.125" style="0" hidden="1" customWidth="1"/>
    <col min="6" max="6" width="15.625" style="0" hidden="1" customWidth="1"/>
    <col min="7" max="7" width="13.375" style="0" hidden="1" customWidth="1"/>
  </cols>
  <sheetData>
    <row r="1" spans="1:4" ht="15" customHeight="1">
      <c r="A1" s="54"/>
      <c r="B1" s="54"/>
      <c r="C1" s="54"/>
      <c r="D1" s="54"/>
    </row>
    <row r="2" spans="1:5" s="5" customFormat="1" ht="51" customHeight="1">
      <c r="A2" s="7"/>
      <c r="B2" s="7"/>
      <c r="C2" s="57" t="s">
        <v>135</v>
      </c>
      <c r="D2" s="58"/>
      <c r="E2" s="58"/>
    </row>
    <row r="3" spans="1:5" s="5" customFormat="1" ht="40.5" customHeight="1">
      <c r="A3" s="59"/>
      <c r="B3" s="51"/>
      <c r="C3" s="59" t="s">
        <v>0</v>
      </c>
      <c r="D3" s="59"/>
      <c r="E3" s="59"/>
    </row>
    <row r="4" spans="1:5" s="5" customFormat="1" ht="31.5" customHeight="1">
      <c r="A4" s="53"/>
      <c r="B4" s="51"/>
      <c r="C4" s="51" t="s">
        <v>54</v>
      </c>
      <c r="D4" s="51"/>
      <c r="E4" s="51"/>
    </row>
    <row r="5" spans="1:5" s="10" customFormat="1" ht="23.25" customHeight="1">
      <c r="A5" s="8"/>
      <c r="B5" s="9"/>
      <c r="C5" s="51" t="s">
        <v>57</v>
      </c>
      <c r="D5" s="51"/>
      <c r="E5" s="51"/>
    </row>
    <row r="6" spans="1:5" s="10" customFormat="1" ht="19.5">
      <c r="A6" s="8"/>
      <c r="B6" s="9"/>
      <c r="C6" s="57" t="s">
        <v>136</v>
      </c>
      <c r="D6" s="58"/>
      <c r="E6" s="27"/>
    </row>
    <row r="7" spans="1:5" s="11" customFormat="1" ht="66" customHeight="1">
      <c r="A7" s="55" t="s">
        <v>1</v>
      </c>
      <c r="B7" s="55"/>
      <c r="C7" s="55"/>
      <c r="D7" s="55"/>
      <c r="E7" s="56"/>
    </row>
    <row r="8" spans="1:5" s="10" customFormat="1" ht="19.5" customHeight="1">
      <c r="A8" s="8"/>
      <c r="B8" s="9"/>
      <c r="C8" s="50" t="s">
        <v>137</v>
      </c>
      <c r="D8" s="50"/>
      <c r="E8" s="42"/>
    </row>
    <row r="9" spans="1:5" s="12" customFormat="1" ht="39">
      <c r="A9" s="39" t="s">
        <v>2</v>
      </c>
      <c r="B9" s="39" t="s">
        <v>3</v>
      </c>
      <c r="C9" s="40" t="s">
        <v>4</v>
      </c>
      <c r="D9" s="41" t="s">
        <v>5</v>
      </c>
      <c r="E9" s="7"/>
    </row>
    <row r="10" spans="1:5" s="12" customFormat="1" ht="78">
      <c r="A10" s="13" t="s">
        <v>58</v>
      </c>
      <c r="B10" s="14" t="s">
        <v>6</v>
      </c>
      <c r="C10" s="14"/>
      <c r="D10" s="32" t="s">
        <v>53</v>
      </c>
      <c r="E10" s="15"/>
    </row>
    <row r="11" spans="1:5" s="12" customFormat="1" ht="97.5">
      <c r="A11" s="13"/>
      <c r="B11" s="14" t="s">
        <v>7</v>
      </c>
      <c r="C11" s="13" t="s">
        <v>8</v>
      </c>
      <c r="D11" s="13" t="s">
        <v>9</v>
      </c>
      <c r="E11" s="15"/>
    </row>
    <row r="12" spans="1:9" s="12" customFormat="1" ht="97.5">
      <c r="A12" s="13" t="s">
        <v>59</v>
      </c>
      <c r="B12" s="14" t="s">
        <v>112</v>
      </c>
      <c r="C12" s="16">
        <v>28.5</v>
      </c>
      <c r="D12" s="17">
        <f>ROUNDDOWN(C12*550.98,0)</f>
        <v>15702</v>
      </c>
      <c r="E12" s="33">
        <f>C12*525.02</f>
        <v>14963.07</v>
      </c>
      <c r="F12" s="18">
        <f>ROUND((C12*550.98),0)</f>
        <v>15703</v>
      </c>
      <c r="G12" s="19"/>
      <c r="I12" s="20"/>
    </row>
    <row r="13" spans="1:9" s="12" customFormat="1" ht="97.5">
      <c r="A13" s="13" t="s">
        <v>60</v>
      </c>
      <c r="B13" s="21" t="s">
        <v>113</v>
      </c>
      <c r="C13" s="16">
        <v>46.5</v>
      </c>
      <c r="D13" s="17">
        <f aca="true" t="shared" si="0" ref="D13:D20">ROUNDDOWN(C13*550.98,0)</f>
        <v>25620</v>
      </c>
      <c r="E13" s="33">
        <f aca="true" t="shared" si="1" ref="E13:E20">C13*525.02</f>
        <v>24413.43</v>
      </c>
      <c r="F13" s="18">
        <f aca="true" t="shared" si="2" ref="F13:F23">ROUNDDOWN((C13*515.02),0)</f>
        <v>23948</v>
      </c>
      <c r="G13" s="19"/>
      <c r="I13" s="20"/>
    </row>
    <row r="14" spans="1:9" s="12" customFormat="1" ht="97.5">
      <c r="A14" s="13" t="s">
        <v>61</v>
      </c>
      <c r="B14" s="21" t="s">
        <v>114</v>
      </c>
      <c r="C14" s="16">
        <v>56.5</v>
      </c>
      <c r="D14" s="17">
        <f t="shared" si="0"/>
        <v>31130</v>
      </c>
      <c r="E14" s="33">
        <f t="shared" si="1"/>
        <v>29663.629999999997</v>
      </c>
      <c r="F14" s="18">
        <f t="shared" si="2"/>
        <v>29098</v>
      </c>
      <c r="G14" s="19"/>
      <c r="I14" s="20"/>
    </row>
    <row r="15" spans="1:9" s="12" customFormat="1" ht="97.5">
      <c r="A15" s="13" t="s">
        <v>62</v>
      </c>
      <c r="B15" s="21" t="s">
        <v>115</v>
      </c>
      <c r="C15" s="16">
        <v>70</v>
      </c>
      <c r="D15" s="17">
        <f t="shared" si="0"/>
        <v>38568</v>
      </c>
      <c r="E15" s="33">
        <f t="shared" si="1"/>
        <v>36751.4</v>
      </c>
      <c r="F15" s="18">
        <f t="shared" si="2"/>
        <v>36051</v>
      </c>
      <c r="G15" s="19"/>
      <c r="I15" s="20"/>
    </row>
    <row r="16" spans="1:9" s="12" customFormat="1" ht="97.5">
      <c r="A16" s="13" t="s">
        <v>63</v>
      </c>
      <c r="B16" s="21" t="s">
        <v>116</v>
      </c>
      <c r="C16" s="16">
        <v>95</v>
      </c>
      <c r="D16" s="17">
        <f t="shared" si="0"/>
        <v>52343</v>
      </c>
      <c r="E16" s="33">
        <f t="shared" si="1"/>
        <v>49876.9</v>
      </c>
      <c r="F16" s="18">
        <f t="shared" si="2"/>
        <v>48926</v>
      </c>
      <c r="G16" s="19"/>
      <c r="I16" s="20"/>
    </row>
    <row r="17" spans="1:9" s="12" customFormat="1" ht="97.5">
      <c r="A17" s="13" t="s">
        <v>64</v>
      </c>
      <c r="B17" s="21" t="s">
        <v>117</v>
      </c>
      <c r="C17" s="16">
        <v>115</v>
      </c>
      <c r="D17" s="17">
        <f t="shared" si="0"/>
        <v>63362</v>
      </c>
      <c r="E17" s="33">
        <f t="shared" si="1"/>
        <v>60377.299999999996</v>
      </c>
      <c r="F17" s="18">
        <f t="shared" si="2"/>
        <v>59227</v>
      </c>
      <c r="G17" s="19"/>
      <c r="I17" s="20"/>
    </row>
    <row r="18" spans="1:9" s="12" customFormat="1" ht="97.5">
      <c r="A18" s="13" t="s">
        <v>65</v>
      </c>
      <c r="B18" s="22" t="s">
        <v>118</v>
      </c>
      <c r="C18" s="16">
        <v>124</v>
      </c>
      <c r="D18" s="17">
        <f t="shared" si="0"/>
        <v>68321</v>
      </c>
      <c r="E18" s="33">
        <f t="shared" si="1"/>
        <v>65102.479999999996</v>
      </c>
      <c r="F18" s="18">
        <f t="shared" si="2"/>
        <v>63862</v>
      </c>
      <c r="G18" s="19"/>
      <c r="I18" s="20"/>
    </row>
    <row r="19" spans="1:9" s="12" customFormat="1" ht="97.5">
      <c r="A19" s="13" t="s">
        <v>66</v>
      </c>
      <c r="B19" s="22" t="s">
        <v>119</v>
      </c>
      <c r="C19" s="16">
        <v>142</v>
      </c>
      <c r="D19" s="17">
        <f t="shared" si="0"/>
        <v>78239</v>
      </c>
      <c r="E19" s="33">
        <f t="shared" si="1"/>
        <v>74552.84</v>
      </c>
      <c r="F19" s="18">
        <f t="shared" si="2"/>
        <v>73132</v>
      </c>
      <c r="G19" s="23"/>
      <c r="I19" s="20"/>
    </row>
    <row r="20" spans="1:9" s="12" customFormat="1" ht="97.5">
      <c r="A20" s="13" t="s">
        <v>67</v>
      </c>
      <c r="B20" s="22" t="s">
        <v>120</v>
      </c>
      <c r="C20" s="16">
        <v>162</v>
      </c>
      <c r="D20" s="17">
        <f t="shared" si="0"/>
        <v>89258</v>
      </c>
      <c r="E20" s="33">
        <f t="shared" si="1"/>
        <v>85053.23999999999</v>
      </c>
      <c r="F20" s="18">
        <f t="shared" si="2"/>
        <v>83433</v>
      </c>
      <c r="G20" s="23">
        <f>C20*515</f>
        <v>83430</v>
      </c>
      <c r="I20" s="20"/>
    </row>
    <row r="21" spans="1:7" s="12" customFormat="1" ht="78">
      <c r="A21" s="13" t="s">
        <v>68</v>
      </c>
      <c r="B21" s="22" t="s">
        <v>48</v>
      </c>
      <c r="C21" s="24"/>
      <c r="D21" s="25" t="s">
        <v>10</v>
      </c>
      <c r="E21" s="33">
        <f>C21*515.02</f>
        <v>0</v>
      </c>
      <c r="F21" s="18">
        <f t="shared" si="2"/>
        <v>0</v>
      </c>
      <c r="G21" s="23"/>
    </row>
    <row r="22" spans="1:7" s="12" customFormat="1" ht="19.5">
      <c r="A22" s="13" t="s">
        <v>69</v>
      </c>
      <c r="B22" s="22" t="s">
        <v>49</v>
      </c>
      <c r="C22" s="16">
        <v>1</v>
      </c>
      <c r="D22" s="17">
        <f>ROUNDDOWN(C22*550.98,0)</f>
        <v>550</v>
      </c>
      <c r="E22" s="33">
        <f>C22*525.02</f>
        <v>525.02</v>
      </c>
      <c r="F22" s="18">
        <f t="shared" si="2"/>
        <v>515</v>
      </c>
      <c r="G22" s="23"/>
    </row>
    <row r="23" spans="1:7" s="12" customFormat="1" ht="39">
      <c r="A23" s="13" t="s">
        <v>70</v>
      </c>
      <c r="B23" s="22" t="s">
        <v>11</v>
      </c>
      <c r="C23" s="16">
        <v>3.5</v>
      </c>
      <c r="D23" s="17">
        <f>ROUNDDOWN(C23*550.98,0)</f>
        <v>1928</v>
      </c>
      <c r="E23" s="33">
        <f>C23*525.02</f>
        <v>1837.57</v>
      </c>
      <c r="F23" s="18">
        <f t="shared" si="2"/>
        <v>1802</v>
      </c>
      <c r="G23" s="23"/>
    </row>
    <row r="24" spans="1:7" s="12" customFormat="1" ht="78">
      <c r="A24" s="13" t="s">
        <v>71</v>
      </c>
      <c r="B24" s="22" t="s">
        <v>12</v>
      </c>
      <c r="C24" s="13" t="s">
        <v>13</v>
      </c>
      <c r="D24" s="25" t="s">
        <v>14</v>
      </c>
      <c r="E24" s="33" t="e">
        <f>C24*515.02</f>
        <v>#VALUE!</v>
      </c>
      <c r="F24" s="18"/>
      <c r="G24" s="23"/>
    </row>
    <row r="25" spans="1:7" s="12" customFormat="1" ht="94.5" customHeight="1">
      <c r="A25" s="13" t="s">
        <v>72</v>
      </c>
      <c r="B25" s="22" t="s">
        <v>47</v>
      </c>
      <c r="C25" s="13" t="s">
        <v>13</v>
      </c>
      <c r="D25" s="25" t="s">
        <v>14</v>
      </c>
      <c r="E25" s="33" t="e">
        <f>C25*515.02</f>
        <v>#VALUE!</v>
      </c>
      <c r="F25" s="18"/>
      <c r="G25" s="23"/>
    </row>
    <row r="26" spans="1:7" s="12" customFormat="1" ht="96" customHeight="1">
      <c r="A26" s="13" t="s">
        <v>73</v>
      </c>
      <c r="B26" s="22" t="s">
        <v>46</v>
      </c>
      <c r="C26" s="13" t="s">
        <v>13</v>
      </c>
      <c r="D26" s="25" t="s">
        <v>14</v>
      </c>
      <c r="E26" s="33" t="e">
        <f>C26*515.02</f>
        <v>#VALUE!</v>
      </c>
      <c r="F26" s="18"/>
      <c r="G26" s="23"/>
    </row>
    <row r="27" spans="1:7" s="12" customFormat="1" ht="78">
      <c r="A27" s="13" t="s">
        <v>74</v>
      </c>
      <c r="B27" s="22" t="s">
        <v>15</v>
      </c>
      <c r="C27" s="13" t="s">
        <v>13</v>
      </c>
      <c r="D27" s="25" t="s">
        <v>14</v>
      </c>
      <c r="E27" s="33" t="e">
        <f>C27*515.02</f>
        <v>#VALUE!</v>
      </c>
      <c r="F27" s="20"/>
      <c r="G27" s="19"/>
    </row>
    <row r="28" spans="1:7" s="12" customFormat="1" ht="97.5">
      <c r="A28" s="13" t="s">
        <v>75</v>
      </c>
      <c r="B28" s="22" t="s">
        <v>138</v>
      </c>
      <c r="C28" s="13" t="s">
        <v>13</v>
      </c>
      <c r="D28" s="25" t="s">
        <v>14</v>
      </c>
      <c r="E28" s="33" t="e">
        <f>C28*515.02</f>
        <v>#VALUE!</v>
      </c>
      <c r="F28" s="20"/>
      <c r="G28" s="19"/>
    </row>
    <row r="29" spans="1:7" s="12" customFormat="1" ht="36" customHeight="1">
      <c r="A29" s="13" t="s">
        <v>76</v>
      </c>
      <c r="B29" s="22" t="s">
        <v>16</v>
      </c>
      <c r="C29" s="16">
        <v>1</v>
      </c>
      <c r="D29" s="17">
        <f>ROUNDDOWN(C29*550.98,0)</f>
        <v>550</v>
      </c>
      <c r="E29" s="33">
        <f>C29*525.02</f>
        <v>525.02</v>
      </c>
      <c r="F29" s="18"/>
      <c r="G29" s="23"/>
    </row>
    <row r="30" spans="1:7" s="12" customFormat="1" ht="78">
      <c r="A30" s="13" t="s">
        <v>77</v>
      </c>
      <c r="B30" s="22" t="s">
        <v>17</v>
      </c>
      <c r="C30" s="13" t="s">
        <v>13</v>
      </c>
      <c r="D30" s="25" t="s">
        <v>14</v>
      </c>
      <c r="E30" s="33" t="e">
        <f>C30*515.02</f>
        <v>#VALUE!</v>
      </c>
      <c r="F30" s="18"/>
      <c r="G30" s="23"/>
    </row>
    <row r="31" spans="1:7" s="12" customFormat="1" ht="78">
      <c r="A31" s="13" t="s">
        <v>78</v>
      </c>
      <c r="B31" s="22" t="s">
        <v>18</v>
      </c>
      <c r="C31" s="13" t="s">
        <v>13</v>
      </c>
      <c r="D31" s="25" t="s">
        <v>14</v>
      </c>
      <c r="E31" s="33" t="e">
        <f>C31*515.02</f>
        <v>#VALUE!</v>
      </c>
      <c r="G31" s="19"/>
    </row>
    <row r="32" spans="1:7" s="12" customFormat="1" ht="78">
      <c r="A32" s="13" t="s">
        <v>79</v>
      </c>
      <c r="B32" s="22" t="s">
        <v>19</v>
      </c>
      <c r="C32" s="13" t="s">
        <v>13</v>
      </c>
      <c r="D32" s="25" t="s">
        <v>14</v>
      </c>
      <c r="E32" s="33" t="e">
        <f>C32*515.02</f>
        <v>#VALUE!</v>
      </c>
      <c r="F32" s="19"/>
      <c r="G32" s="19"/>
    </row>
    <row r="33" spans="1:7" s="12" customFormat="1" ht="78">
      <c r="A33" s="13" t="s">
        <v>80</v>
      </c>
      <c r="B33" s="22" t="s">
        <v>20</v>
      </c>
      <c r="C33" s="13" t="s">
        <v>13</v>
      </c>
      <c r="D33" s="25" t="s">
        <v>14</v>
      </c>
      <c r="E33" s="33" t="e">
        <f>C33*515.02</f>
        <v>#VALUE!</v>
      </c>
      <c r="F33" s="19"/>
      <c r="G33" s="19"/>
    </row>
    <row r="34" spans="1:7" s="12" customFormat="1" ht="78">
      <c r="A34" s="13" t="s">
        <v>81</v>
      </c>
      <c r="B34" s="22" t="s">
        <v>21</v>
      </c>
      <c r="C34" s="13" t="s">
        <v>13</v>
      </c>
      <c r="D34" s="25" t="s">
        <v>14</v>
      </c>
      <c r="E34" s="33" t="e">
        <f>C34*515.02</f>
        <v>#VALUE!</v>
      </c>
      <c r="F34" s="45"/>
      <c r="G34" s="45"/>
    </row>
    <row r="35" spans="1:7" s="12" customFormat="1" ht="19.5">
      <c r="A35" s="13" t="s">
        <v>82</v>
      </c>
      <c r="B35" s="22" t="s">
        <v>22</v>
      </c>
      <c r="C35" s="16">
        <v>5</v>
      </c>
      <c r="D35" s="17">
        <f>ROUNDDOWN(C35*550.98,0)</f>
        <v>2754</v>
      </c>
      <c r="E35" s="33">
        <f>C35*525.02</f>
        <v>2625.1</v>
      </c>
      <c r="F35" s="45"/>
      <c r="G35" s="45"/>
    </row>
    <row r="36" spans="1:7" s="12" customFormat="1" ht="39">
      <c r="A36" s="13" t="s">
        <v>83</v>
      </c>
      <c r="B36" s="22" t="s">
        <v>23</v>
      </c>
      <c r="C36" s="13">
        <v>37</v>
      </c>
      <c r="D36" s="17">
        <f aca="true" t="shared" si="3" ref="D36:D57">ROUNDDOWN(C36*550.98,0)</f>
        <v>20386</v>
      </c>
      <c r="E36" s="33">
        <f aca="true" t="shared" si="4" ref="E36:E57">C36*525.02</f>
        <v>19425.739999999998</v>
      </c>
      <c r="F36" s="45"/>
      <c r="G36" s="45"/>
    </row>
    <row r="37" spans="1:7" s="12" customFormat="1" ht="39">
      <c r="A37" s="13" t="s">
        <v>84</v>
      </c>
      <c r="B37" s="22" t="s">
        <v>42</v>
      </c>
      <c r="C37" s="13">
        <v>60</v>
      </c>
      <c r="D37" s="17">
        <f t="shared" si="3"/>
        <v>33058</v>
      </c>
      <c r="E37" s="33">
        <f t="shared" si="4"/>
        <v>31501.199999999997</v>
      </c>
      <c r="F37" s="45"/>
      <c r="G37" s="45"/>
    </row>
    <row r="38" spans="1:7" s="12" customFormat="1" ht="19.5">
      <c r="A38" s="13"/>
      <c r="B38" s="22" t="s">
        <v>24</v>
      </c>
      <c r="C38" s="13"/>
      <c r="D38" s="17"/>
      <c r="E38" s="33">
        <f t="shared" si="4"/>
        <v>0</v>
      </c>
      <c r="F38" s="45"/>
      <c r="G38" s="45"/>
    </row>
    <row r="39" spans="1:7" s="12" customFormat="1" ht="39">
      <c r="A39" s="13" t="s">
        <v>85</v>
      </c>
      <c r="B39" s="22" t="s">
        <v>121</v>
      </c>
      <c r="C39" s="16">
        <v>0.6</v>
      </c>
      <c r="D39" s="17">
        <f t="shared" si="3"/>
        <v>330</v>
      </c>
      <c r="E39" s="33">
        <f t="shared" si="4"/>
        <v>315.012</v>
      </c>
      <c r="F39" s="20"/>
      <c r="G39" s="19"/>
    </row>
    <row r="40" spans="1:7" s="12" customFormat="1" ht="39">
      <c r="A40" s="13" t="s">
        <v>86</v>
      </c>
      <c r="B40" s="22" t="s">
        <v>122</v>
      </c>
      <c r="C40" s="16">
        <v>0.8</v>
      </c>
      <c r="D40" s="17">
        <f t="shared" si="3"/>
        <v>440</v>
      </c>
      <c r="E40" s="33">
        <f t="shared" si="4"/>
        <v>420.016</v>
      </c>
      <c r="G40" s="19"/>
    </row>
    <row r="41" spans="1:7" s="12" customFormat="1" ht="39">
      <c r="A41" s="13" t="s">
        <v>87</v>
      </c>
      <c r="B41" s="22" t="s">
        <v>123</v>
      </c>
      <c r="C41" s="16">
        <v>1</v>
      </c>
      <c r="D41" s="17">
        <f t="shared" si="3"/>
        <v>550</v>
      </c>
      <c r="E41" s="33">
        <f t="shared" si="4"/>
        <v>525.02</v>
      </c>
      <c r="G41" s="19"/>
    </row>
    <row r="42" spans="1:7" s="12" customFormat="1" ht="39">
      <c r="A42" s="13" t="s">
        <v>88</v>
      </c>
      <c r="B42" s="22" t="s">
        <v>124</v>
      </c>
      <c r="C42" s="16">
        <v>1.17</v>
      </c>
      <c r="D42" s="17">
        <f t="shared" si="3"/>
        <v>644</v>
      </c>
      <c r="E42" s="33">
        <f t="shared" si="4"/>
        <v>614.2733999999999</v>
      </c>
      <c r="G42" s="19"/>
    </row>
    <row r="43" spans="1:7" s="12" customFormat="1" ht="39">
      <c r="A43" s="13" t="s">
        <v>89</v>
      </c>
      <c r="B43" s="22" t="s">
        <v>125</v>
      </c>
      <c r="C43" s="16">
        <v>1.23</v>
      </c>
      <c r="D43" s="17">
        <f t="shared" si="3"/>
        <v>677</v>
      </c>
      <c r="E43" s="33">
        <f t="shared" si="4"/>
        <v>645.7746</v>
      </c>
      <c r="G43" s="19"/>
    </row>
    <row r="44" spans="1:7" s="12" customFormat="1" ht="39">
      <c r="A44" s="13" t="s">
        <v>90</v>
      </c>
      <c r="B44" s="22" t="s">
        <v>126</v>
      </c>
      <c r="C44" s="16">
        <v>1.29</v>
      </c>
      <c r="D44" s="17">
        <f t="shared" si="3"/>
        <v>710</v>
      </c>
      <c r="E44" s="33">
        <f t="shared" si="4"/>
        <v>677.2758</v>
      </c>
      <c r="G44" s="19"/>
    </row>
    <row r="45" spans="1:7" s="12" customFormat="1" ht="39">
      <c r="A45" s="13" t="s">
        <v>91</v>
      </c>
      <c r="B45" s="22" t="s">
        <v>127</v>
      </c>
      <c r="C45" s="16">
        <v>1.38</v>
      </c>
      <c r="D45" s="17">
        <f t="shared" si="3"/>
        <v>760</v>
      </c>
      <c r="E45" s="33">
        <f t="shared" si="4"/>
        <v>724.5275999999999</v>
      </c>
      <c r="G45" s="19"/>
    </row>
    <row r="46" spans="1:7" s="12" customFormat="1" ht="39">
      <c r="A46" s="13" t="s">
        <v>92</v>
      </c>
      <c r="B46" s="22" t="s">
        <v>128</v>
      </c>
      <c r="C46" s="16">
        <v>1.44</v>
      </c>
      <c r="D46" s="17">
        <f t="shared" si="3"/>
        <v>793</v>
      </c>
      <c r="E46" s="33">
        <f t="shared" si="4"/>
        <v>756.0287999999999</v>
      </c>
      <c r="G46" s="19"/>
    </row>
    <row r="47" spans="1:7" s="12" customFormat="1" ht="19.5">
      <c r="A47" s="13" t="s">
        <v>93</v>
      </c>
      <c r="B47" s="22" t="s">
        <v>41</v>
      </c>
      <c r="C47" s="16">
        <v>1.26</v>
      </c>
      <c r="D47" s="17">
        <f t="shared" si="3"/>
        <v>694</v>
      </c>
      <c r="E47" s="33">
        <f t="shared" si="4"/>
        <v>661.5251999999999</v>
      </c>
      <c r="G47" s="19"/>
    </row>
    <row r="48" spans="1:7" s="12" customFormat="1" ht="19.5">
      <c r="A48" s="13" t="s">
        <v>94</v>
      </c>
      <c r="B48" s="22" t="s">
        <v>25</v>
      </c>
      <c r="C48" s="16">
        <v>1.14</v>
      </c>
      <c r="D48" s="17">
        <f t="shared" si="3"/>
        <v>628</v>
      </c>
      <c r="E48" s="33">
        <f t="shared" si="4"/>
        <v>598.5228</v>
      </c>
      <c r="G48" s="19"/>
    </row>
    <row r="49" spans="1:7" s="12" customFormat="1" ht="39">
      <c r="A49" s="13"/>
      <c r="B49" s="22" t="s">
        <v>26</v>
      </c>
      <c r="C49" s="16"/>
      <c r="D49" s="17"/>
      <c r="E49" s="33">
        <f t="shared" si="4"/>
        <v>0</v>
      </c>
      <c r="G49" s="19"/>
    </row>
    <row r="50" spans="1:7" s="12" customFormat="1" ht="39">
      <c r="A50" s="13" t="s">
        <v>95</v>
      </c>
      <c r="B50" s="22" t="s">
        <v>129</v>
      </c>
      <c r="C50" s="16">
        <v>1.35</v>
      </c>
      <c r="D50" s="17">
        <f t="shared" si="3"/>
        <v>743</v>
      </c>
      <c r="E50" s="33">
        <f t="shared" si="4"/>
        <v>708.777</v>
      </c>
      <c r="G50" s="19"/>
    </row>
    <row r="51" spans="1:7" s="12" customFormat="1" ht="39">
      <c r="A51" s="13" t="s">
        <v>96</v>
      </c>
      <c r="B51" s="22" t="s">
        <v>130</v>
      </c>
      <c r="C51" s="16">
        <v>3.6</v>
      </c>
      <c r="D51" s="17">
        <f t="shared" si="3"/>
        <v>1983</v>
      </c>
      <c r="E51" s="33">
        <f t="shared" si="4"/>
        <v>1890.072</v>
      </c>
      <c r="G51" s="19"/>
    </row>
    <row r="52" spans="1:7" s="12" customFormat="1" ht="39">
      <c r="A52" s="13" t="s">
        <v>97</v>
      </c>
      <c r="B52" s="22" t="s">
        <v>131</v>
      </c>
      <c r="C52" s="16">
        <v>5.4</v>
      </c>
      <c r="D52" s="17">
        <f>ROUNDDOWN(C52*550.98,0)</f>
        <v>2975</v>
      </c>
      <c r="E52" s="33">
        <f t="shared" si="4"/>
        <v>2835.108</v>
      </c>
      <c r="G52" s="19"/>
    </row>
    <row r="53" spans="1:7" s="12" customFormat="1" ht="39">
      <c r="A53" s="13" t="s">
        <v>98</v>
      </c>
      <c r="B53" s="22" t="s">
        <v>132</v>
      </c>
      <c r="C53" s="16">
        <v>7.5</v>
      </c>
      <c r="D53" s="17">
        <f t="shared" si="3"/>
        <v>4132</v>
      </c>
      <c r="E53" s="33">
        <f t="shared" si="4"/>
        <v>3937.6499999999996</v>
      </c>
      <c r="G53" s="19"/>
    </row>
    <row r="54" spans="1:7" s="12" customFormat="1" ht="39">
      <c r="A54" s="13" t="s">
        <v>99</v>
      </c>
      <c r="B54" s="22" t="s">
        <v>133</v>
      </c>
      <c r="C54" s="16">
        <v>9.6</v>
      </c>
      <c r="D54" s="17">
        <f t="shared" si="3"/>
        <v>5289</v>
      </c>
      <c r="E54" s="33">
        <f t="shared" si="4"/>
        <v>5040.192</v>
      </c>
      <c r="G54" s="19"/>
    </row>
    <row r="55" spans="1:7" s="12" customFormat="1" ht="39">
      <c r="A55" s="13" t="s">
        <v>100</v>
      </c>
      <c r="B55" s="22" t="s">
        <v>134</v>
      </c>
      <c r="C55" s="16">
        <v>15</v>
      </c>
      <c r="D55" s="17">
        <f t="shared" si="3"/>
        <v>8264</v>
      </c>
      <c r="E55" s="33">
        <f t="shared" si="4"/>
        <v>7875.299999999999</v>
      </c>
      <c r="G55" s="19"/>
    </row>
    <row r="56" spans="1:7" s="12" customFormat="1" ht="97.5">
      <c r="A56" s="13" t="s">
        <v>101</v>
      </c>
      <c r="B56" s="22" t="s">
        <v>27</v>
      </c>
      <c r="C56" s="16">
        <v>9.25</v>
      </c>
      <c r="D56" s="17">
        <f t="shared" si="3"/>
        <v>5096</v>
      </c>
      <c r="E56" s="33">
        <f t="shared" si="4"/>
        <v>4856.4349999999995</v>
      </c>
      <c r="G56" s="19"/>
    </row>
    <row r="57" spans="1:7" s="12" customFormat="1" ht="58.5">
      <c r="A57" s="13" t="s">
        <v>102</v>
      </c>
      <c r="B57" s="22" t="s">
        <v>28</v>
      </c>
      <c r="C57" s="13">
        <v>15.4</v>
      </c>
      <c r="D57" s="17">
        <f t="shared" si="3"/>
        <v>8485</v>
      </c>
      <c r="E57" s="33">
        <f t="shared" si="4"/>
        <v>8085.308</v>
      </c>
      <c r="G57" s="19"/>
    </row>
    <row r="58" spans="1:7" s="12" customFormat="1" ht="72" customHeight="1">
      <c r="A58" s="13" t="s">
        <v>103</v>
      </c>
      <c r="B58" s="22" t="s">
        <v>29</v>
      </c>
      <c r="C58" s="13" t="s">
        <v>30</v>
      </c>
      <c r="D58" s="25" t="s">
        <v>14</v>
      </c>
      <c r="E58" s="33" t="e">
        <f aca="true" t="shared" si="5" ref="E58:E63">C58*515.02</f>
        <v>#VALUE!</v>
      </c>
      <c r="G58" s="19"/>
    </row>
    <row r="59" spans="1:7" s="12" customFormat="1" ht="117">
      <c r="A59" s="13" t="s">
        <v>104</v>
      </c>
      <c r="B59" s="22" t="s">
        <v>31</v>
      </c>
      <c r="C59" s="13" t="s">
        <v>13</v>
      </c>
      <c r="D59" s="25" t="s">
        <v>14</v>
      </c>
      <c r="E59" s="33" t="e">
        <f t="shared" si="5"/>
        <v>#VALUE!</v>
      </c>
      <c r="G59" s="19"/>
    </row>
    <row r="60" spans="1:7" s="12" customFormat="1" ht="78" customHeight="1">
      <c r="A60" s="13" t="s">
        <v>105</v>
      </c>
      <c r="B60" s="22" t="s">
        <v>51</v>
      </c>
      <c r="C60" s="13" t="s">
        <v>13</v>
      </c>
      <c r="D60" s="25" t="s">
        <v>14</v>
      </c>
      <c r="E60" s="33" t="e">
        <f t="shared" si="5"/>
        <v>#VALUE!</v>
      </c>
      <c r="G60" s="19"/>
    </row>
    <row r="61" spans="1:7" s="12" customFormat="1" ht="197.25" customHeight="1">
      <c r="A61" s="13" t="s">
        <v>106</v>
      </c>
      <c r="B61" s="28" t="s">
        <v>44</v>
      </c>
      <c r="C61" s="13" t="s">
        <v>13</v>
      </c>
      <c r="D61" s="25" t="s">
        <v>14</v>
      </c>
      <c r="E61" s="33" t="e">
        <f t="shared" si="5"/>
        <v>#VALUE!</v>
      </c>
      <c r="G61" s="19"/>
    </row>
    <row r="62" spans="1:7" s="12" customFormat="1" ht="87" customHeight="1">
      <c r="A62" s="13" t="s">
        <v>107</v>
      </c>
      <c r="B62" s="22" t="s">
        <v>45</v>
      </c>
      <c r="C62" s="13" t="s">
        <v>13</v>
      </c>
      <c r="D62" s="25" t="s">
        <v>14</v>
      </c>
      <c r="E62" s="33" t="e">
        <f t="shared" si="5"/>
        <v>#VALUE!</v>
      </c>
      <c r="G62" s="19"/>
    </row>
    <row r="63" spans="1:7" s="12" customFormat="1" ht="78">
      <c r="A63" s="13" t="s">
        <v>108</v>
      </c>
      <c r="B63" s="22" t="s">
        <v>32</v>
      </c>
      <c r="C63" s="13" t="s">
        <v>13</v>
      </c>
      <c r="D63" s="25" t="s">
        <v>14</v>
      </c>
      <c r="E63" s="33" t="e">
        <f t="shared" si="5"/>
        <v>#VALUE!</v>
      </c>
      <c r="G63" s="19"/>
    </row>
    <row r="64" spans="1:7" s="12" customFormat="1" ht="19.5">
      <c r="A64" s="13" t="s">
        <v>109</v>
      </c>
      <c r="B64" s="22" t="s">
        <v>33</v>
      </c>
      <c r="C64" s="16">
        <v>1</v>
      </c>
      <c r="D64" s="17">
        <f>ROUNDDOWN(C64*550.98,0)</f>
        <v>550</v>
      </c>
      <c r="E64" s="33">
        <f>C64*525.02</f>
        <v>525.02</v>
      </c>
      <c r="F64" s="20"/>
      <c r="G64" s="19"/>
    </row>
    <row r="65" spans="1:7" s="12" customFormat="1" ht="19.5">
      <c r="A65" s="13" t="s">
        <v>110</v>
      </c>
      <c r="B65" s="22" t="s">
        <v>34</v>
      </c>
      <c r="C65" s="16">
        <v>2</v>
      </c>
      <c r="D65" s="17">
        <f>ROUNDDOWN(C65*550.98,0)</f>
        <v>1101</v>
      </c>
      <c r="E65" s="33">
        <f>C65*525.02</f>
        <v>1050.04</v>
      </c>
      <c r="F65" s="46"/>
      <c r="G65" s="47"/>
    </row>
    <row r="66" spans="1:7" s="12" customFormat="1" ht="19.5">
      <c r="A66" s="13" t="s">
        <v>111</v>
      </c>
      <c r="B66" s="22" t="s">
        <v>35</v>
      </c>
      <c r="C66" s="16">
        <v>1</v>
      </c>
      <c r="D66" s="17">
        <f>ROUNDDOWN(C66*550.98,0)</f>
        <v>550</v>
      </c>
      <c r="E66" s="33">
        <f>C66*525.02</f>
        <v>525.02</v>
      </c>
      <c r="F66" s="48"/>
      <c r="G66" s="49"/>
    </row>
    <row r="67" spans="1:7" s="12" customFormat="1" ht="22.5" customHeight="1">
      <c r="A67" s="43" t="s">
        <v>36</v>
      </c>
      <c r="B67" s="44"/>
      <c r="C67" s="44"/>
      <c r="D67" s="44"/>
      <c r="E67" s="33">
        <f>C67*515</f>
        <v>0</v>
      </c>
      <c r="F67" s="26"/>
      <c r="G67" s="26"/>
    </row>
    <row r="68" spans="1:7" s="12" customFormat="1" ht="19.5">
      <c r="A68" s="43" t="s">
        <v>37</v>
      </c>
      <c r="B68" s="44"/>
      <c r="C68" s="44"/>
      <c r="D68" s="44"/>
      <c r="E68" s="33">
        <f>C68*515</f>
        <v>0</v>
      </c>
      <c r="F68" s="20"/>
      <c r="G68" s="19"/>
    </row>
    <row r="69" spans="1:7" s="12" customFormat="1" ht="19.5">
      <c r="A69" s="43" t="s">
        <v>38</v>
      </c>
      <c r="B69" s="44"/>
      <c r="C69" s="44"/>
      <c r="D69" s="44"/>
      <c r="E69" s="15"/>
      <c r="F69" s="20"/>
      <c r="G69" s="19"/>
    </row>
    <row r="70" spans="1:7" s="12" customFormat="1" ht="6.75" customHeight="1">
      <c r="A70" s="29"/>
      <c r="B70" s="30"/>
      <c r="C70" s="30"/>
      <c r="D70" s="30"/>
      <c r="E70" s="15"/>
      <c r="F70" s="20"/>
      <c r="G70" s="19"/>
    </row>
    <row r="71" spans="1:5" s="12" customFormat="1" ht="25.5" customHeight="1">
      <c r="A71" s="43" t="s">
        <v>39</v>
      </c>
      <c r="B71" s="44"/>
      <c r="C71" s="44"/>
      <c r="D71" s="44"/>
      <c r="E71" s="15"/>
    </row>
    <row r="72" spans="1:5" s="12" customFormat="1" ht="1.5" customHeight="1">
      <c r="A72" s="26"/>
      <c r="B72" s="26"/>
      <c r="D72" s="19"/>
      <c r="E72" s="15"/>
    </row>
    <row r="73" spans="1:5" s="12" customFormat="1" ht="19.5">
      <c r="A73" s="52" t="s">
        <v>55</v>
      </c>
      <c r="B73" s="44"/>
      <c r="C73" s="37"/>
      <c r="D73" s="34" t="s">
        <v>43</v>
      </c>
      <c r="E73" s="15"/>
    </row>
    <row r="74" spans="1:5" s="12" customFormat="1" ht="12" customHeight="1">
      <c r="A74" s="26"/>
      <c r="B74" s="26"/>
      <c r="D74" s="18"/>
      <c r="E74" s="15"/>
    </row>
    <row r="75" spans="1:7" s="12" customFormat="1" ht="19.5">
      <c r="A75" s="43" t="s">
        <v>56</v>
      </c>
      <c r="B75" s="44"/>
      <c r="C75" s="37"/>
      <c r="D75" s="34" t="s">
        <v>139</v>
      </c>
      <c r="E75" s="15"/>
      <c r="G75" s="12" t="s">
        <v>40</v>
      </c>
    </row>
    <row r="76" spans="1:4" ht="15" customHeight="1">
      <c r="A76" s="31"/>
      <c r="B76" s="31"/>
      <c r="C76" s="31"/>
      <c r="D76" s="35"/>
    </row>
    <row r="77" spans="1:4" ht="19.5" customHeight="1">
      <c r="A77" s="43" t="s">
        <v>52</v>
      </c>
      <c r="B77" s="44"/>
      <c r="C77" s="38"/>
      <c r="D77" s="36" t="s">
        <v>50</v>
      </c>
    </row>
    <row r="78" spans="1:4" ht="15" customHeight="1">
      <c r="A78" s="6"/>
      <c r="B78" s="6"/>
      <c r="C78" s="6"/>
      <c r="D78" s="6"/>
    </row>
    <row r="79" spans="1:4" ht="15" customHeight="1">
      <c r="A79" s="6"/>
      <c r="B79" s="6"/>
      <c r="C79" s="6"/>
      <c r="D79" s="6"/>
    </row>
  </sheetData>
  <sheetProtection password="E491" sheet="1" objects="1" scenarios="1"/>
  <mergeCells count="24">
    <mergeCell ref="A1:D1"/>
    <mergeCell ref="A7:E7"/>
    <mergeCell ref="C5:E5"/>
    <mergeCell ref="C6:D6"/>
    <mergeCell ref="C2:E2"/>
    <mergeCell ref="A3:B3"/>
    <mergeCell ref="C3:E3"/>
    <mergeCell ref="A75:B75"/>
    <mergeCell ref="C8:D8"/>
    <mergeCell ref="C4:E4"/>
    <mergeCell ref="A73:B73"/>
    <mergeCell ref="A69:D69"/>
    <mergeCell ref="A71:D71"/>
    <mergeCell ref="A4:B4"/>
    <mergeCell ref="A77:B77"/>
    <mergeCell ref="F38:G38"/>
    <mergeCell ref="F65:G65"/>
    <mergeCell ref="F66:G66"/>
    <mergeCell ref="A67:D67"/>
    <mergeCell ref="F34:G34"/>
    <mergeCell ref="F35:G35"/>
    <mergeCell ref="F36:G36"/>
    <mergeCell ref="F37:G37"/>
    <mergeCell ref="A68:D68"/>
  </mergeCells>
  <printOptions/>
  <pageMargins left="0.3937007874015748" right="0.3937007874015748" top="0.31496062992125984" bottom="0.3937007874015748" header="0" footer="0.1968503937007874"/>
  <pageSetup fitToHeight="1000" fitToWidth="1" horizontalDpi="600" verticalDpi="600" orientation="portrait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aup_Lesnikov</cp:lastModifiedBy>
  <cp:lastPrinted>2021-12-28T14:28:26Z</cp:lastPrinted>
  <dcterms:created xsi:type="dcterms:W3CDTF">2013-11-22T09:55:06Z</dcterms:created>
  <dcterms:modified xsi:type="dcterms:W3CDTF">2022-01-12T05:17:15Z</dcterms:modified>
  <cp:category/>
  <cp:version/>
  <cp:contentType/>
  <cp:contentStatus/>
</cp:coreProperties>
</file>